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大吉商会\"/>
    </mc:Choice>
  </mc:AlternateContent>
  <bookViews>
    <workbookView xWindow="0" yWindow="0" windowWidth="24000" windowHeight="963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L70" i="1" l="1"/>
  <c r="K57" i="1"/>
  <c r="L57" i="1" s="1"/>
  <c r="L56" i="1"/>
  <c r="K54" i="1"/>
  <c r="L54" i="1" s="1"/>
  <c r="J57" i="1"/>
  <c r="J54" i="1"/>
  <c r="I55" i="1"/>
  <c r="I56" i="1"/>
  <c r="I57" i="1"/>
  <c r="I58" i="1"/>
  <c r="I59" i="1"/>
  <c r="I60" i="1"/>
  <c r="I61" i="1"/>
  <c r="I62" i="1"/>
  <c r="I63" i="1"/>
  <c r="I64" i="1"/>
  <c r="I65" i="1"/>
  <c r="I66" i="1"/>
  <c r="I67" i="1"/>
  <c r="I68" i="1"/>
  <c r="I69" i="1"/>
  <c r="I54" i="1"/>
  <c r="I2" i="1" l="1"/>
  <c r="I3" i="1"/>
  <c r="I4" i="1"/>
  <c r="I5" i="1"/>
  <c r="I6" i="1"/>
  <c r="I7" i="1"/>
  <c r="I8" i="1"/>
  <c r="I9" i="1"/>
  <c r="I10" i="1"/>
  <c r="I11" i="1"/>
  <c r="I12" i="1"/>
  <c r="I13" i="1"/>
  <c r="I14" i="1"/>
  <c r="I15" i="1"/>
  <c r="I16" i="1"/>
  <c r="I17" i="1"/>
  <c r="I18" i="1"/>
  <c r="I19" i="1"/>
  <c r="I20" i="1"/>
  <c r="I21" i="1"/>
  <c r="I22" i="1"/>
  <c r="I23" i="1"/>
  <c r="I24" i="1"/>
  <c r="I25" i="1"/>
  <c r="I26" i="1"/>
  <c r="I27" i="1"/>
  <c r="I28" i="1"/>
  <c r="I29" i="1"/>
  <c r="I30" i="1"/>
  <c r="I31" i="1"/>
  <c r="I32" i="1"/>
  <c r="I33" i="1"/>
  <c r="I34" i="1"/>
  <c r="I35" i="1"/>
  <c r="I36" i="1"/>
  <c r="I37" i="1"/>
  <c r="I38" i="1"/>
  <c r="I39" i="1"/>
  <c r="I40" i="1"/>
  <c r="I41" i="1"/>
  <c r="I42" i="1"/>
  <c r="I43" i="1"/>
  <c r="I44" i="1"/>
  <c r="I45" i="1"/>
  <c r="I46" i="1"/>
  <c r="I47" i="1"/>
  <c r="I48" i="1"/>
  <c r="J20" i="1" l="1"/>
  <c r="L20" i="1" s="1"/>
  <c r="J2" i="1"/>
  <c r="J22" i="1"/>
  <c r="J24" i="1"/>
  <c r="K24" i="1" l="1"/>
  <c r="L24" i="1" s="1"/>
  <c r="K22" i="1"/>
  <c r="L22" i="1" s="1"/>
  <c r="K2" i="1"/>
  <c r="L2" i="1" s="1"/>
  <c r="L49" i="1" l="1"/>
</calcChain>
</file>

<file path=xl/sharedStrings.xml><?xml version="1.0" encoding="utf-8"?>
<sst xmlns="http://schemas.openxmlformats.org/spreadsheetml/2006/main" count="164" uniqueCount="75">
  <si>
    <t>請求番号</t>
  </si>
  <si>
    <t>行番号</t>
  </si>
  <si>
    <t>日付</t>
  </si>
  <si>
    <t>品名</t>
  </si>
  <si>
    <t>単価</t>
  </si>
  <si>
    <t>数量</t>
  </si>
  <si>
    <t>単位</t>
  </si>
  <si>
    <t>厚友会システム保守</t>
  </si>
  <si>
    <t>式</t>
  </si>
  <si>
    <t>リカーショップ吉竹システム保守</t>
  </si>
  <si>
    <t>三番舘ＤＭデータ管理費</t>
  </si>
  <si>
    <t>第１販売部ポップデータ制作費</t>
  </si>
  <si>
    <t>第１販売部ポップデータ制作費（８店）</t>
  </si>
  <si>
    <t>第２販売部ポップデータ制作費</t>
  </si>
  <si>
    <t>高橋はるみセミナーナンバリング</t>
  </si>
  <si>
    <t>枚</t>
  </si>
  <si>
    <t>西川秀子封筒宛名印字</t>
  </si>
  <si>
    <t>アルファＤＭ宛名印字【南４条店】</t>
  </si>
  <si>
    <t>三番舘呉服ＤＭ宛名印字</t>
  </si>
  <si>
    <t>カンディハウスＤＭ宛名印字【仙台】</t>
  </si>
  <si>
    <t>カンディハウスＤＭ宛名印字【大阪】</t>
  </si>
  <si>
    <t>名寄歴史市民劇場チケットナンバリング</t>
  </si>
  <si>
    <t>カンディハウスＤＭ宛名印字【旭川】</t>
  </si>
  <si>
    <t>カンディハウスＤＭ宛名印字【道央】</t>
  </si>
  <si>
    <t>釧路アイスホッケーチケットナンバリング</t>
  </si>
  <si>
    <t>アルファＤＭ宛名印字【神楽店】</t>
  </si>
  <si>
    <t>湯浅ＤＭ宛名印字</t>
  </si>
  <si>
    <t>リアルターＤＭ宛名印字</t>
  </si>
  <si>
    <t>北彩都病院挨拶状宛名印字</t>
  </si>
  <si>
    <t>ＫＯＡＬＡ会計システムサポート料</t>
  </si>
  <si>
    <t>ＫＯＡＬＡ会計システム機能追加</t>
  </si>
  <si>
    <t>カンディハウス【金沢】</t>
  </si>
  <si>
    <t>カンディハウス【名古屋】</t>
  </si>
  <si>
    <t>カンディハウス【福岡】</t>
  </si>
  <si>
    <t>ＪＡ旭川商品券ナンバリング</t>
  </si>
  <si>
    <t>ソメスサドルＤＭ宛名印字</t>
  </si>
  <si>
    <t>道北バス永年勤続表彰状</t>
  </si>
  <si>
    <t>旭川パークゴルフ領収書ナンバリング</t>
  </si>
  <si>
    <t>沼田様喪中はがき</t>
  </si>
  <si>
    <t>新谷宍戸建設挨拶状宛名印字</t>
  </si>
  <si>
    <t>明円封筒宛名印字</t>
  </si>
  <si>
    <t>アルファＤＭ宛名印字【南4条店】</t>
  </si>
  <si>
    <t>アーリータイムスアルファＤＭ宛名印字</t>
  </si>
  <si>
    <t>湯浅【宛名シール】</t>
  </si>
  <si>
    <t>イオン西店お買物券ナンバリング</t>
  </si>
  <si>
    <t>リアルター封筒宛名印字</t>
  </si>
  <si>
    <t>ホリ喪中はがき宛名印字</t>
  </si>
  <si>
    <t>ＭＣフーズ宛名シール印字</t>
  </si>
  <si>
    <t>株式会社ソリューションセンター</t>
    <rPh sb="0" eb="4">
      <t>カブシキカイシャ</t>
    </rPh>
    <phoneticPr fontId="3"/>
  </si>
  <si>
    <t>株式会社コーセーKOALA事務局</t>
    <rPh sb="0" eb="4">
      <t>カブシキカイシャ</t>
    </rPh>
    <rPh sb="13" eb="16">
      <t>ジムキョク</t>
    </rPh>
    <phoneticPr fontId="3"/>
  </si>
  <si>
    <t>株式会社須田製版</t>
    <rPh sb="0" eb="4">
      <t>カブシキカイシャ</t>
    </rPh>
    <rPh sb="4" eb="8">
      <t>スダセイハン</t>
    </rPh>
    <phoneticPr fontId="3"/>
  </si>
  <si>
    <t>請求額合計</t>
    <rPh sb="0" eb="5">
      <t>セイキュウガクゴウケイ</t>
    </rPh>
    <phoneticPr fontId="3"/>
  </si>
  <si>
    <t>金額</t>
    <rPh sb="0" eb="2">
      <t>キンガク</t>
    </rPh>
    <phoneticPr fontId="3"/>
  </si>
  <si>
    <t>小計</t>
    <rPh sb="0" eb="2">
      <t>ショウケイ</t>
    </rPh>
    <phoneticPr fontId="3"/>
  </si>
  <si>
    <t>請求額</t>
    <rPh sb="0" eb="3">
      <t>セイキュウガク</t>
    </rPh>
    <phoneticPr fontId="3"/>
  </si>
  <si>
    <t>請求日付</t>
    <rPh sb="0" eb="4">
      <t>セイキュウヒヅケ</t>
    </rPh>
    <phoneticPr fontId="3"/>
  </si>
  <si>
    <t>0（税込）</t>
    <rPh sb="2" eb="4">
      <t>ゼイコミ</t>
    </rPh>
    <phoneticPr fontId="3"/>
  </si>
  <si>
    <t>消費税</t>
    <rPh sb="0" eb="3">
      <t>ショウヒゼイ</t>
    </rPh>
    <phoneticPr fontId="3"/>
  </si>
  <si>
    <t>請求額</t>
    <rPh sb="0" eb="3">
      <t>セイキュウガク</t>
    </rPh>
    <phoneticPr fontId="3"/>
  </si>
  <si>
    <t>荒川電設　ＰＣ設定</t>
  </si>
  <si>
    <t>道北アークス合同版ポップデータ制作費</t>
  </si>
  <si>
    <t>中富良野商工会商品券ナンバリング</t>
  </si>
  <si>
    <t>三番舘呉服宛名印字</t>
  </si>
  <si>
    <t>道北バス表彰状</t>
  </si>
  <si>
    <t>カンディハウス【旭川】</t>
  </si>
  <si>
    <t>広報ふらの　お知らせ版</t>
  </si>
  <si>
    <t>成ケ澤封筒宛名印字</t>
  </si>
  <si>
    <t>晴の湯封筒宛名印字</t>
  </si>
  <si>
    <t>金額</t>
    <rPh sb="0" eb="2">
      <t>キンガク</t>
    </rPh>
    <phoneticPr fontId="3"/>
  </si>
  <si>
    <t>株式会社ソリューションセンター</t>
    <phoneticPr fontId="3"/>
  </si>
  <si>
    <t>株式会社コーセーKOALA事務局</t>
  </si>
  <si>
    <t>株式会社須田製版</t>
  </si>
  <si>
    <t>0（税込）</t>
    <rPh sb="2" eb="4">
      <t>ゼイコミ</t>
    </rPh>
    <phoneticPr fontId="3"/>
  </si>
  <si>
    <t>請求先</t>
    <rPh sb="0" eb="3">
      <t>セイキュウサキ</t>
    </rPh>
    <phoneticPr fontId="3"/>
  </si>
  <si>
    <t>株式会社北陽電材</t>
    <rPh sb="4" eb="8">
      <t>ホクヨウデンザイ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</si>
</sst>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yyyy/m/d;@"/>
    <numFmt numFmtId="177" formatCode="_(* #,##0_);_(* \(#,##0\);_(* &quot;-&quot;_);_(@_)"/>
    <numFmt numFmtId="178" formatCode="_(* #,##0.00_);_(* \(#,##0.00\);_(* &quot;-&quot;??_);_(@_)"/>
    <numFmt numFmtId="179" formatCode="_(&quot;$&quot;* #,##0_);_(&quot;$&quot;* \(#,##0\);_(&quot;$&quot;* &quot;-&quot;_);_(@_)"/>
    <numFmt numFmtId="180" formatCode="_(&quot;$&quot;* #,##0.00_);_(&quot;$&quot;* \(#,##0.00\);_(&quot;$&quot;* &quot;-&quot;??_);_(@_)"/>
  </numFmts>
  <fonts count="5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indexed="8"/>
      <name val="ＭＳ Ｐゴシック"/>
      <charset val="128"/>
    </font>
    <font>
      <sz val="6"/>
      <name val="ＭＳ Ｐゴシック"/>
      <family val="2"/>
      <charset val="128"/>
      <scheme val="minor"/>
    </font>
    <font>
      <sz val="11"/>
      <color indexed="8"/>
      <name val="ＭＳ Ｐゴシック"/>
      <family val="3"/>
      <charset val="128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14999847407452621"/>
        <bgColor indexed="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77111117893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0" fontId="2" fillId="0" borderId="0"/>
  </cellStyleXfs>
  <cellXfs count="47">
    <xf numFmtId="0" fontId="0" fillId="0" borderId="0" xfId="0">
      <alignment vertical="center"/>
    </xf>
    <xf numFmtId="176" fontId="0" fillId="0" borderId="0" xfId="0" applyNumberFormat="1">
      <alignment vertical="center"/>
    </xf>
    <xf numFmtId="38" fontId="0" fillId="0" borderId="0" xfId="1" applyFont="1">
      <alignment vertical="center"/>
    </xf>
    <xf numFmtId="0" fontId="2" fillId="0" borderId="1" xfId="2" applyFont="1" applyFill="1" applyBorder="1" applyAlignment="1">
      <alignment horizontal="right" wrapText="1"/>
    </xf>
    <xf numFmtId="176" fontId="2" fillId="0" borderId="1" xfId="2" applyNumberFormat="1" applyFont="1" applyFill="1" applyBorder="1" applyAlignment="1">
      <alignment horizontal="right" wrapText="1"/>
    </xf>
    <xf numFmtId="0" fontId="2" fillId="0" borderId="1" xfId="2" applyFont="1" applyFill="1" applyBorder="1" applyAlignment="1">
      <alignment wrapText="1"/>
    </xf>
    <xf numFmtId="38" fontId="2" fillId="0" borderId="1" xfId="1" applyFont="1" applyFill="1" applyBorder="1" applyAlignment="1">
      <alignment horizontal="right" wrapText="1"/>
    </xf>
    <xf numFmtId="38" fontId="2" fillId="0" borderId="1" xfId="1" applyFont="1" applyFill="1" applyBorder="1" applyAlignment="1">
      <alignment wrapText="1"/>
    </xf>
    <xf numFmtId="38" fontId="0" fillId="0" borderId="1" xfId="1" applyFont="1" applyBorder="1">
      <alignment vertical="center"/>
    </xf>
    <xf numFmtId="0" fontId="0" fillId="2" borderId="1" xfId="0" applyFill="1" applyBorder="1" applyAlignment="1">
      <alignment horizontal="center" vertical="center"/>
    </xf>
    <xf numFmtId="38" fontId="0" fillId="2" borderId="1" xfId="1" applyFont="1" applyFill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2" fillId="3" borderId="1" xfId="2" applyFont="1" applyFill="1" applyBorder="1" applyAlignment="1">
      <alignment horizontal="center" vertical="center"/>
    </xf>
    <xf numFmtId="176" fontId="2" fillId="3" borderId="1" xfId="2" applyNumberFormat="1" applyFont="1" applyFill="1" applyBorder="1" applyAlignment="1">
      <alignment horizontal="center" vertical="center"/>
    </xf>
    <xf numFmtId="38" fontId="2" fillId="3" borderId="1" xfId="1" applyFont="1" applyFill="1" applyBorder="1" applyAlignment="1">
      <alignment horizontal="center" vertical="center"/>
    </xf>
    <xf numFmtId="38" fontId="0" fillId="0" borderId="1" xfId="1" applyFont="1" applyBorder="1" applyAlignment="1">
      <alignment horizontal="right"/>
    </xf>
    <xf numFmtId="38" fontId="0" fillId="0" borderId="0" xfId="1" applyFont="1" applyAlignment="1">
      <alignment horizontal="right"/>
    </xf>
    <xf numFmtId="0" fontId="0" fillId="0" borderId="0" xfId="0" applyAlignment="1">
      <alignment horizontal="left" vertical="top"/>
    </xf>
    <xf numFmtId="38" fontId="0" fillId="0" borderId="1" xfId="1" applyFont="1" applyBorder="1" applyAlignment="1">
      <alignment horizontal="right"/>
    </xf>
    <xf numFmtId="14" fontId="0" fillId="0" borderId="2" xfId="0" applyNumberFormat="1" applyBorder="1" applyAlignment="1">
      <alignment horizontal="right"/>
    </xf>
    <xf numFmtId="0" fontId="0" fillId="0" borderId="4" xfId="0" applyBorder="1" applyAlignment="1">
      <alignment horizontal="right"/>
    </xf>
    <xf numFmtId="0" fontId="0" fillId="0" borderId="3" xfId="0" applyBorder="1" applyAlignment="1">
      <alignment horizontal="right"/>
    </xf>
    <xf numFmtId="14" fontId="0" fillId="0" borderId="2" xfId="0" applyNumberForma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38" fontId="0" fillId="2" borderId="1" xfId="1" applyFont="1" applyFill="1" applyBorder="1" applyAlignment="1">
      <alignment horizontal="center"/>
    </xf>
    <xf numFmtId="38" fontId="0" fillId="0" borderId="2" xfId="1" applyFont="1" applyBorder="1" applyAlignment="1">
      <alignment horizontal="right"/>
    </xf>
    <xf numFmtId="38" fontId="0" fillId="0" borderId="3" xfId="1" applyFont="1" applyBorder="1" applyAlignment="1">
      <alignment horizontal="right"/>
    </xf>
    <xf numFmtId="38" fontId="0" fillId="0" borderId="4" xfId="1" applyFont="1" applyBorder="1" applyAlignment="1">
      <alignment horizontal="right"/>
    </xf>
    <xf numFmtId="0" fontId="0" fillId="0" borderId="2" xfId="0" applyBorder="1" applyAlignment="1">
      <alignment horizontal="left" vertical="top"/>
    </xf>
    <xf numFmtId="0" fontId="0" fillId="0" borderId="4" xfId="0" applyBorder="1" applyAlignment="1">
      <alignment horizontal="left" vertical="top"/>
    </xf>
    <xf numFmtId="0" fontId="0" fillId="0" borderId="3" xfId="0" applyBorder="1" applyAlignment="1">
      <alignment horizontal="left" vertical="top"/>
    </xf>
    <xf numFmtId="38" fontId="0" fillId="0" borderId="1" xfId="1" applyFont="1" applyBorder="1" applyAlignment="1">
      <alignment horizontal="right"/>
    </xf>
    <xf numFmtId="0" fontId="0" fillId="0" borderId="1" xfId="0" applyBorder="1" applyAlignment="1">
      <alignment horizontal="left" vertical="top"/>
    </xf>
    <xf numFmtId="0" fontId="0" fillId="0" borderId="1" xfId="0" applyBorder="1" applyAlignment="1">
      <alignment horizontal="left" vertical="top"/>
    </xf>
    <xf numFmtId="0" fontId="2" fillId="0" borderId="1" xfId="2" applyFont="1" applyFill="1" applyBorder="1" applyAlignment="1">
      <alignment horizontal="right" wrapText="1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right"/>
    </xf>
    <xf numFmtId="14" fontId="0" fillId="0" borderId="1" xfId="0" applyNumberFormat="1" applyBorder="1" applyAlignment="1">
      <alignment horizontal="center"/>
    </xf>
    <xf numFmtId="0" fontId="0" fillId="4" borderId="1" xfId="0" applyFill="1" applyBorder="1" applyAlignment="1">
      <alignment horizontal="center" vertical="top"/>
    </xf>
    <xf numFmtId="0" fontId="2" fillId="5" borderId="1" xfId="2" applyFont="1" applyFill="1" applyBorder="1" applyAlignment="1">
      <alignment horizontal="center"/>
    </xf>
    <xf numFmtId="0" fontId="4" fillId="5" borderId="1" xfId="2" applyFont="1" applyFill="1" applyBorder="1" applyAlignment="1">
      <alignment horizontal="center"/>
    </xf>
    <xf numFmtId="38" fontId="0" fillId="4" borderId="1" xfId="1" applyFont="1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0" borderId="1" xfId="0" applyBorder="1" applyAlignment="1">
      <alignment vertical="top"/>
    </xf>
  </cellXfs>
  <cellStyles count="3">
    <cellStyle name="桁区切り" xfId="1" builtinId="6"/>
    <cellStyle name="標準" xfId="0" builtinId="0"/>
    <cellStyle name="標準_Sheet1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0"/>
  <sheetViews>
    <sheetView tabSelected="1" topLeftCell="A25" zoomScale="70" zoomScaleNormal="70" workbookViewId="0">
      <selection activeCell="P57" sqref="P57"/>
    </sheetView>
  </sheetViews>
  <sheetFormatPr defaultRowHeight="13.5" x14ac:dyDescent="0.15"/>
  <cols>
    <col min="1" max="1" width="35.875" style="17" customWidth="1"/>
    <col min="4" max="4" width="11.625" style="1" bestFit="1" customWidth="1"/>
    <col min="5" max="5" width="41.375" customWidth="1"/>
    <col min="6" max="7" width="9" style="2"/>
    <col min="8" max="8" width="5.625" style="2" customWidth="1"/>
    <col min="9" max="9" width="9" style="2"/>
    <col min="10" max="11" width="9" style="16"/>
    <col min="12" max="12" width="10.75" style="16" customWidth="1"/>
    <col min="13" max="13" width="11.625" bestFit="1" customWidth="1"/>
  </cols>
  <sheetData>
    <row r="1" spans="1:13" s="11" customFormat="1" ht="20.100000000000001" customHeight="1" x14ac:dyDescent="0.15">
      <c r="A1" s="9" t="s">
        <v>54</v>
      </c>
      <c r="B1" s="12" t="s">
        <v>0</v>
      </c>
      <c r="C1" s="12" t="s">
        <v>1</v>
      </c>
      <c r="D1" s="13" t="s">
        <v>2</v>
      </c>
      <c r="E1" s="12" t="s">
        <v>3</v>
      </c>
      <c r="F1" s="14" t="s">
        <v>4</v>
      </c>
      <c r="G1" s="14" t="s">
        <v>5</v>
      </c>
      <c r="H1" s="14" t="s">
        <v>6</v>
      </c>
      <c r="I1" s="10" t="s">
        <v>52</v>
      </c>
      <c r="J1" s="10" t="s">
        <v>53</v>
      </c>
      <c r="K1" s="10" t="s">
        <v>57</v>
      </c>
      <c r="L1" s="10" t="s">
        <v>58</v>
      </c>
      <c r="M1" s="9" t="s">
        <v>55</v>
      </c>
    </row>
    <row r="2" spans="1:13" ht="20.100000000000001" customHeight="1" x14ac:dyDescent="0.15">
      <c r="A2" s="29" t="s">
        <v>50</v>
      </c>
      <c r="B2" s="3">
        <v>538</v>
      </c>
      <c r="C2" s="3">
        <v>1</v>
      </c>
      <c r="D2" s="4">
        <v>43769</v>
      </c>
      <c r="E2" s="5" t="s">
        <v>10</v>
      </c>
      <c r="F2" s="6">
        <v>342000</v>
      </c>
      <c r="G2" s="6">
        <v>1</v>
      </c>
      <c r="H2" s="7" t="s">
        <v>8</v>
      </c>
      <c r="I2" s="8">
        <f t="shared" ref="I2:I48" si="0">F2*G2</f>
        <v>342000</v>
      </c>
      <c r="J2" s="26">
        <f>SUM(I2:I19)</f>
        <v>562901</v>
      </c>
      <c r="K2" s="32">
        <f>INT(J2*0.1)</f>
        <v>56290</v>
      </c>
      <c r="L2" s="32">
        <f>J2+K2</f>
        <v>619191</v>
      </c>
      <c r="M2" s="19">
        <v>43770</v>
      </c>
    </row>
    <row r="3" spans="1:13" ht="20.100000000000001" customHeight="1" x14ac:dyDescent="0.15">
      <c r="A3" s="30"/>
      <c r="B3" s="3">
        <v>538</v>
      </c>
      <c r="C3" s="3">
        <v>2</v>
      </c>
      <c r="D3" s="4">
        <v>43769</v>
      </c>
      <c r="E3" s="5" t="s">
        <v>11</v>
      </c>
      <c r="F3" s="6">
        <v>53600</v>
      </c>
      <c r="G3" s="6">
        <v>1</v>
      </c>
      <c r="H3" s="7" t="s">
        <v>8</v>
      </c>
      <c r="I3" s="8">
        <f t="shared" si="0"/>
        <v>53600</v>
      </c>
      <c r="J3" s="28"/>
      <c r="K3" s="32"/>
      <c r="L3" s="32"/>
      <c r="M3" s="20"/>
    </row>
    <row r="4" spans="1:13" ht="20.100000000000001" customHeight="1" x14ac:dyDescent="0.15">
      <c r="A4" s="30"/>
      <c r="B4" s="3">
        <v>538</v>
      </c>
      <c r="C4" s="3">
        <v>3</v>
      </c>
      <c r="D4" s="4">
        <v>43769</v>
      </c>
      <c r="E4" s="5" t="s">
        <v>12</v>
      </c>
      <c r="F4" s="6">
        <v>4000</v>
      </c>
      <c r="G4" s="6">
        <v>1</v>
      </c>
      <c r="H4" s="7" t="s">
        <v>8</v>
      </c>
      <c r="I4" s="8">
        <f t="shared" si="0"/>
        <v>4000</v>
      </c>
      <c r="J4" s="28"/>
      <c r="K4" s="32"/>
      <c r="L4" s="32"/>
      <c r="M4" s="20"/>
    </row>
    <row r="5" spans="1:13" ht="20.100000000000001" customHeight="1" x14ac:dyDescent="0.15">
      <c r="A5" s="30"/>
      <c r="B5" s="3">
        <v>538</v>
      </c>
      <c r="C5" s="3">
        <v>4</v>
      </c>
      <c r="D5" s="4">
        <v>43769</v>
      </c>
      <c r="E5" s="5" t="s">
        <v>13</v>
      </c>
      <c r="F5" s="6">
        <v>54400</v>
      </c>
      <c r="G5" s="6">
        <v>1</v>
      </c>
      <c r="H5" s="7" t="s">
        <v>8</v>
      </c>
      <c r="I5" s="8">
        <f t="shared" si="0"/>
        <v>54400</v>
      </c>
      <c r="J5" s="28"/>
      <c r="K5" s="32"/>
      <c r="L5" s="32"/>
      <c r="M5" s="20"/>
    </row>
    <row r="6" spans="1:13" ht="20.100000000000001" customHeight="1" x14ac:dyDescent="0.15">
      <c r="A6" s="30"/>
      <c r="B6" s="3">
        <v>538</v>
      </c>
      <c r="C6" s="3">
        <v>5</v>
      </c>
      <c r="D6" s="4">
        <v>43739</v>
      </c>
      <c r="E6" s="5" t="s">
        <v>14</v>
      </c>
      <c r="F6" s="6">
        <v>4</v>
      </c>
      <c r="G6" s="6">
        <v>4500</v>
      </c>
      <c r="H6" s="7" t="s">
        <v>15</v>
      </c>
      <c r="I6" s="8">
        <f t="shared" si="0"/>
        <v>18000</v>
      </c>
      <c r="J6" s="28"/>
      <c r="K6" s="32"/>
      <c r="L6" s="32"/>
      <c r="M6" s="20"/>
    </row>
    <row r="7" spans="1:13" ht="20.100000000000001" customHeight="1" x14ac:dyDescent="0.15">
      <c r="A7" s="30"/>
      <c r="B7" s="3">
        <v>538</v>
      </c>
      <c r="C7" s="3">
        <v>6</v>
      </c>
      <c r="D7" s="4">
        <v>43741</v>
      </c>
      <c r="E7" s="5" t="s">
        <v>16</v>
      </c>
      <c r="F7" s="6">
        <v>1000</v>
      </c>
      <c r="G7" s="6">
        <v>1</v>
      </c>
      <c r="H7" s="7" t="s">
        <v>8</v>
      </c>
      <c r="I7" s="8">
        <f t="shared" si="0"/>
        <v>1000</v>
      </c>
      <c r="J7" s="28"/>
      <c r="K7" s="32"/>
      <c r="L7" s="32"/>
      <c r="M7" s="20"/>
    </row>
    <row r="8" spans="1:13" ht="20.100000000000001" customHeight="1" x14ac:dyDescent="0.15">
      <c r="A8" s="30"/>
      <c r="B8" s="3">
        <v>538</v>
      </c>
      <c r="C8" s="3">
        <v>7</v>
      </c>
      <c r="D8" s="4">
        <v>43745</v>
      </c>
      <c r="E8" s="5" t="s">
        <v>17</v>
      </c>
      <c r="F8" s="6">
        <v>4.5</v>
      </c>
      <c r="G8" s="6">
        <v>644</v>
      </c>
      <c r="H8" s="7" t="s">
        <v>15</v>
      </c>
      <c r="I8" s="8">
        <f t="shared" si="0"/>
        <v>2898</v>
      </c>
      <c r="J8" s="28"/>
      <c r="K8" s="32"/>
      <c r="L8" s="32"/>
      <c r="M8" s="20"/>
    </row>
    <row r="9" spans="1:13" ht="20.100000000000001" customHeight="1" x14ac:dyDescent="0.15">
      <c r="A9" s="30"/>
      <c r="B9" s="3">
        <v>538</v>
      </c>
      <c r="C9" s="3">
        <v>8</v>
      </c>
      <c r="D9" s="4">
        <v>43748</v>
      </c>
      <c r="E9" s="5" t="s">
        <v>18</v>
      </c>
      <c r="F9" s="6">
        <v>3</v>
      </c>
      <c r="G9" s="6">
        <v>4904</v>
      </c>
      <c r="H9" s="7" t="s">
        <v>15</v>
      </c>
      <c r="I9" s="8">
        <f t="shared" si="0"/>
        <v>14712</v>
      </c>
      <c r="J9" s="28"/>
      <c r="K9" s="32"/>
      <c r="L9" s="32"/>
      <c r="M9" s="20"/>
    </row>
    <row r="10" spans="1:13" ht="20.100000000000001" customHeight="1" x14ac:dyDescent="0.15">
      <c r="A10" s="30"/>
      <c r="B10" s="3">
        <v>538</v>
      </c>
      <c r="C10" s="3">
        <v>9</v>
      </c>
      <c r="D10" s="4">
        <v>43748</v>
      </c>
      <c r="E10" s="5" t="s">
        <v>19</v>
      </c>
      <c r="F10" s="6">
        <v>3</v>
      </c>
      <c r="G10" s="6">
        <v>997</v>
      </c>
      <c r="H10" s="7" t="s">
        <v>15</v>
      </c>
      <c r="I10" s="8">
        <f t="shared" si="0"/>
        <v>2991</v>
      </c>
      <c r="J10" s="28"/>
      <c r="K10" s="32"/>
      <c r="L10" s="32"/>
      <c r="M10" s="20"/>
    </row>
    <row r="11" spans="1:13" ht="20.100000000000001" customHeight="1" x14ac:dyDescent="0.15">
      <c r="A11" s="30"/>
      <c r="B11" s="3">
        <v>538</v>
      </c>
      <c r="C11" s="3">
        <v>10</v>
      </c>
      <c r="D11" s="4">
        <v>43749</v>
      </c>
      <c r="E11" s="5" t="s">
        <v>20</v>
      </c>
      <c r="F11" s="6">
        <v>3</v>
      </c>
      <c r="G11" s="6">
        <v>3756</v>
      </c>
      <c r="H11" s="7" t="s">
        <v>15</v>
      </c>
      <c r="I11" s="8">
        <f t="shared" si="0"/>
        <v>11268</v>
      </c>
      <c r="J11" s="28"/>
      <c r="K11" s="32"/>
      <c r="L11" s="32"/>
      <c r="M11" s="20"/>
    </row>
    <row r="12" spans="1:13" ht="20.100000000000001" customHeight="1" x14ac:dyDescent="0.15">
      <c r="A12" s="30"/>
      <c r="B12" s="3">
        <v>538</v>
      </c>
      <c r="C12" s="3">
        <v>11</v>
      </c>
      <c r="D12" s="4">
        <v>43754</v>
      </c>
      <c r="E12" s="5" t="s">
        <v>21</v>
      </c>
      <c r="F12" s="6">
        <v>2</v>
      </c>
      <c r="G12" s="6">
        <v>600</v>
      </c>
      <c r="H12" s="7" t="s">
        <v>15</v>
      </c>
      <c r="I12" s="8">
        <f t="shared" si="0"/>
        <v>1200</v>
      </c>
      <c r="J12" s="28"/>
      <c r="K12" s="32"/>
      <c r="L12" s="32"/>
      <c r="M12" s="20"/>
    </row>
    <row r="13" spans="1:13" ht="20.100000000000001" customHeight="1" x14ac:dyDescent="0.15">
      <c r="A13" s="30"/>
      <c r="B13" s="3">
        <v>538</v>
      </c>
      <c r="C13" s="3">
        <v>12</v>
      </c>
      <c r="D13" s="4">
        <v>43754</v>
      </c>
      <c r="E13" s="5" t="s">
        <v>22</v>
      </c>
      <c r="F13" s="6">
        <v>3</v>
      </c>
      <c r="G13" s="6">
        <v>6275</v>
      </c>
      <c r="H13" s="7" t="s">
        <v>15</v>
      </c>
      <c r="I13" s="8">
        <f t="shared" si="0"/>
        <v>18825</v>
      </c>
      <c r="J13" s="28"/>
      <c r="K13" s="32"/>
      <c r="L13" s="32"/>
      <c r="M13" s="20"/>
    </row>
    <row r="14" spans="1:13" ht="20.100000000000001" customHeight="1" x14ac:dyDescent="0.15">
      <c r="A14" s="30"/>
      <c r="B14" s="3">
        <v>538</v>
      </c>
      <c r="C14" s="3">
        <v>13</v>
      </c>
      <c r="D14" s="4">
        <v>43754</v>
      </c>
      <c r="E14" s="5" t="s">
        <v>23</v>
      </c>
      <c r="F14" s="6">
        <v>3</v>
      </c>
      <c r="G14" s="6">
        <v>8426</v>
      </c>
      <c r="H14" s="7" t="s">
        <v>15</v>
      </c>
      <c r="I14" s="8">
        <f t="shared" si="0"/>
        <v>25278</v>
      </c>
      <c r="J14" s="28"/>
      <c r="K14" s="32"/>
      <c r="L14" s="32"/>
      <c r="M14" s="20"/>
    </row>
    <row r="15" spans="1:13" ht="20.100000000000001" customHeight="1" x14ac:dyDescent="0.15">
      <c r="A15" s="30"/>
      <c r="B15" s="3">
        <v>538</v>
      </c>
      <c r="C15" s="3">
        <v>14</v>
      </c>
      <c r="D15" s="4">
        <v>43755</v>
      </c>
      <c r="E15" s="5" t="s">
        <v>24</v>
      </c>
      <c r="F15" s="6">
        <v>2</v>
      </c>
      <c r="G15" s="6">
        <v>524</v>
      </c>
      <c r="H15" s="7" t="s">
        <v>15</v>
      </c>
      <c r="I15" s="8">
        <f t="shared" si="0"/>
        <v>1048</v>
      </c>
      <c r="J15" s="28"/>
      <c r="K15" s="32"/>
      <c r="L15" s="32"/>
      <c r="M15" s="20"/>
    </row>
    <row r="16" spans="1:13" ht="20.100000000000001" customHeight="1" x14ac:dyDescent="0.15">
      <c r="A16" s="30"/>
      <c r="B16" s="3">
        <v>538</v>
      </c>
      <c r="C16" s="3">
        <v>15</v>
      </c>
      <c r="D16" s="4">
        <v>43755</v>
      </c>
      <c r="E16" s="5" t="s">
        <v>25</v>
      </c>
      <c r="F16" s="6">
        <v>4.5</v>
      </c>
      <c r="G16" s="6">
        <v>308</v>
      </c>
      <c r="H16" s="7" t="s">
        <v>15</v>
      </c>
      <c r="I16" s="8">
        <f t="shared" si="0"/>
        <v>1386</v>
      </c>
      <c r="J16" s="28"/>
      <c r="K16" s="32"/>
      <c r="L16" s="32"/>
      <c r="M16" s="20"/>
    </row>
    <row r="17" spans="1:13" ht="20.100000000000001" customHeight="1" x14ac:dyDescent="0.15">
      <c r="A17" s="30"/>
      <c r="B17" s="3">
        <v>538</v>
      </c>
      <c r="C17" s="3">
        <v>16</v>
      </c>
      <c r="D17" s="4">
        <v>43759</v>
      </c>
      <c r="E17" s="5" t="s">
        <v>26</v>
      </c>
      <c r="F17" s="6">
        <v>3000</v>
      </c>
      <c r="G17" s="6">
        <v>1</v>
      </c>
      <c r="H17" s="7" t="s">
        <v>8</v>
      </c>
      <c r="I17" s="8">
        <f t="shared" si="0"/>
        <v>3000</v>
      </c>
      <c r="J17" s="28"/>
      <c r="K17" s="32"/>
      <c r="L17" s="32"/>
      <c r="M17" s="20"/>
    </row>
    <row r="18" spans="1:13" ht="20.100000000000001" customHeight="1" x14ac:dyDescent="0.15">
      <c r="A18" s="30"/>
      <c r="B18" s="3">
        <v>538</v>
      </c>
      <c r="C18" s="3">
        <v>17</v>
      </c>
      <c r="D18" s="4">
        <v>43761</v>
      </c>
      <c r="E18" s="5" t="s">
        <v>27</v>
      </c>
      <c r="F18" s="6">
        <v>5</v>
      </c>
      <c r="G18" s="6">
        <v>1259</v>
      </c>
      <c r="H18" s="7" t="s">
        <v>15</v>
      </c>
      <c r="I18" s="8">
        <f t="shared" si="0"/>
        <v>6295</v>
      </c>
      <c r="J18" s="28"/>
      <c r="K18" s="32"/>
      <c r="L18" s="32"/>
      <c r="M18" s="20"/>
    </row>
    <row r="19" spans="1:13" ht="20.100000000000001" customHeight="1" x14ac:dyDescent="0.15">
      <c r="A19" s="31"/>
      <c r="B19" s="3">
        <v>538</v>
      </c>
      <c r="C19" s="3">
        <v>18</v>
      </c>
      <c r="D19" s="4">
        <v>43769</v>
      </c>
      <c r="E19" s="5" t="s">
        <v>28</v>
      </c>
      <c r="F19" s="6">
        <v>1000</v>
      </c>
      <c r="G19" s="6">
        <v>1</v>
      </c>
      <c r="H19" s="7" t="s">
        <v>8</v>
      </c>
      <c r="I19" s="8">
        <f t="shared" si="0"/>
        <v>1000</v>
      </c>
      <c r="J19" s="27"/>
      <c r="K19" s="32"/>
      <c r="L19" s="32"/>
      <c r="M19" s="21"/>
    </row>
    <row r="20" spans="1:13" ht="20.100000000000001" customHeight="1" x14ac:dyDescent="0.15">
      <c r="A20" s="29" t="s">
        <v>49</v>
      </c>
      <c r="B20" s="3">
        <v>539</v>
      </c>
      <c r="C20" s="3">
        <v>1</v>
      </c>
      <c r="D20" s="4">
        <v>43789</v>
      </c>
      <c r="E20" s="5" t="s">
        <v>29</v>
      </c>
      <c r="F20" s="6">
        <v>55000</v>
      </c>
      <c r="G20" s="6">
        <v>1</v>
      </c>
      <c r="H20" s="7" t="s">
        <v>8</v>
      </c>
      <c r="I20" s="8">
        <f t="shared" si="0"/>
        <v>55000</v>
      </c>
      <c r="J20" s="26">
        <f>SUM(I20:I21)</f>
        <v>275000</v>
      </c>
      <c r="K20" s="32" t="s">
        <v>56</v>
      </c>
      <c r="L20" s="32">
        <f>J20</f>
        <v>275000</v>
      </c>
      <c r="M20" s="19">
        <v>43789</v>
      </c>
    </row>
    <row r="21" spans="1:13" ht="20.100000000000001" customHeight="1" x14ac:dyDescent="0.15">
      <c r="A21" s="31"/>
      <c r="B21" s="3">
        <v>539</v>
      </c>
      <c r="C21" s="3">
        <v>2</v>
      </c>
      <c r="D21" s="4">
        <v>43789</v>
      </c>
      <c r="E21" s="5" t="s">
        <v>30</v>
      </c>
      <c r="F21" s="6">
        <v>220000</v>
      </c>
      <c r="G21" s="6">
        <v>1</v>
      </c>
      <c r="H21" s="7" t="s">
        <v>8</v>
      </c>
      <c r="I21" s="8">
        <f t="shared" si="0"/>
        <v>220000</v>
      </c>
      <c r="J21" s="27"/>
      <c r="K21" s="32"/>
      <c r="L21" s="32"/>
      <c r="M21" s="21"/>
    </row>
    <row r="22" spans="1:13" ht="20.100000000000001" customHeight="1" x14ac:dyDescent="0.15">
      <c r="A22" s="29" t="s">
        <v>48</v>
      </c>
      <c r="B22" s="3">
        <v>540</v>
      </c>
      <c r="C22" s="3">
        <v>1</v>
      </c>
      <c r="D22" s="4">
        <v>43789</v>
      </c>
      <c r="E22" s="5" t="s">
        <v>7</v>
      </c>
      <c r="F22" s="6">
        <v>10000</v>
      </c>
      <c r="G22" s="6">
        <v>1</v>
      </c>
      <c r="H22" s="7" t="s">
        <v>8</v>
      </c>
      <c r="I22" s="8">
        <f t="shared" si="0"/>
        <v>10000</v>
      </c>
      <c r="J22" s="26">
        <f>SUM(I22:I23)</f>
        <v>14000</v>
      </c>
      <c r="K22" s="32">
        <f>INT(J22*0.1)</f>
        <v>1400</v>
      </c>
      <c r="L22" s="32">
        <f>J22+K22</f>
        <v>15400</v>
      </c>
      <c r="M22" s="19">
        <v>43789</v>
      </c>
    </row>
    <row r="23" spans="1:13" ht="20.100000000000001" customHeight="1" x14ac:dyDescent="0.15">
      <c r="A23" s="31"/>
      <c r="B23" s="3">
        <v>540</v>
      </c>
      <c r="C23" s="3">
        <v>2</v>
      </c>
      <c r="D23" s="4">
        <v>43789</v>
      </c>
      <c r="E23" s="5" t="s">
        <v>9</v>
      </c>
      <c r="F23" s="6">
        <v>4000</v>
      </c>
      <c r="G23" s="6">
        <v>1</v>
      </c>
      <c r="H23" s="7" t="s">
        <v>8</v>
      </c>
      <c r="I23" s="8">
        <f t="shared" si="0"/>
        <v>4000</v>
      </c>
      <c r="J23" s="27"/>
      <c r="K23" s="32"/>
      <c r="L23" s="32"/>
      <c r="M23" s="21"/>
    </row>
    <row r="24" spans="1:13" ht="20.100000000000001" customHeight="1" x14ac:dyDescent="0.15">
      <c r="A24" s="29" t="s">
        <v>50</v>
      </c>
      <c r="B24" s="3">
        <v>541</v>
      </c>
      <c r="C24" s="3">
        <v>1</v>
      </c>
      <c r="D24" s="4">
        <v>43799</v>
      </c>
      <c r="E24" s="5" t="s">
        <v>10</v>
      </c>
      <c r="F24" s="6">
        <v>342000</v>
      </c>
      <c r="G24" s="6">
        <v>1</v>
      </c>
      <c r="H24" s="7" t="s">
        <v>8</v>
      </c>
      <c r="I24" s="8">
        <f t="shared" si="0"/>
        <v>342000</v>
      </c>
      <c r="J24" s="26">
        <f>SUM(I24:I48)</f>
        <v>655970.5</v>
      </c>
      <c r="K24" s="32">
        <f>J24*0.1</f>
        <v>65597.05</v>
      </c>
      <c r="L24" s="32">
        <f>J24+K24</f>
        <v>721567.55</v>
      </c>
      <c r="M24" s="22">
        <v>43799</v>
      </c>
    </row>
    <row r="25" spans="1:13" ht="20.100000000000001" customHeight="1" x14ac:dyDescent="0.15">
      <c r="A25" s="30"/>
      <c r="B25" s="3">
        <v>541</v>
      </c>
      <c r="C25" s="3">
        <v>2</v>
      </c>
      <c r="D25" s="4">
        <v>43799</v>
      </c>
      <c r="E25" s="5" t="s">
        <v>11</v>
      </c>
      <c r="F25" s="6">
        <v>56800</v>
      </c>
      <c r="G25" s="6">
        <v>1</v>
      </c>
      <c r="H25" s="7" t="s">
        <v>8</v>
      </c>
      <c r="I25" s="8">
        <f t="shared" si="0"/>
        <v>56800</v>
      </c>
      <c r="J25" s="28"/>
      <c r="K25" s="32"/>
      <c r="L25" s="32"/>
      <c r="M25" s="23"/>
    </row>
    <row r="26" spans="1:13" ht="20.100000000000001" customHeight="1" x14ac:dyDescent="0.15">
      <c r="A26" s="30"/>
      <c r="B26" s="3">
        <v>541</v>
      </c>
      <c r="C26" s="3">
        <v>3</v>
      </c>
      <c r="D26" s="4">
        <v>43799</v>
      </c>
      <c r="E26" s="5" t="s">
        <v>12</v>
      </c>
      <c r="F26" s="6">
        <v>8800</v>
      </c>
      <c r="G26" s="6">
        <v>1</v>
      </c>
      <c r="H26" s="7" t="s">
        <v>8</v>
      </c>
      <c r="I26" s="8">
        <f t="shared" si="0"/>
        <v>8800</v>
      </c>
      <c r="J26" s="28"/>
      <c r="K26" s="32"/>
      <c r="L26" s="32"/>
      <c r="M26" s="23"/>
    </row>
    <row r="27" spans="1:13" ht="20.100000000000001" customHeight="1" x14ac:dyDescent="0.15">
      <c r="A27" s="30"/>
      <c r="B27" s="3">
        <v>541</v>
      </c>
      <c r="C27" s="3">
        <v>4</v>
      </c>
      <c r="D27" s="4">
        <v>43799</v>
      </c>
      <c r="E27" s="5" t="s">
        <v>13</v>
      </c>
      <c r="F27" s="6">
        <v>60800</v>
      </c>
      <c r="G27" s="6">
        <v>1</v>
      </c>
      <c r="H27" s="7" t="s">
        <v>8</v>
      </c>
      <c r="I27" s="8">
        <f t="shared" si="0"/>
        <v>60800</v>
      </c>
      <c r="J27" s="28"/>
      <c r="K27" s="32"/>
      <c r="L27" s="32"/>
      <c r="M27" s="23"/>
    </row>
    <row r="28" spans="1:13" ht="20.100000000000001" customHeight="1" x14ac:dyDescent="0.15">
      <c r="A28" s="30"/>
      <c r="B28" s="3">
        <v>541</v>
      </c>
      <c r="C28" s="3">
        <v>5</v>
      </c>
      <c r="D28" s="4">
        <v>43770</v>
      </c>
      <c r="E28" s="5" t="s">
        <v>31</v>
      </c>
      <c r="F28" s="6">
        <v>3</v>
      </c>
      <c r="G28" s="6">
        <v>2600</v>
      </c>
      <c r="H28" s="7" t="s">
        <v>15</v>
      </c>
      <c r="I28" s="8">
        <f t="shared" si="0"/>
        <v>7800</v>
      </c>
      <c r="J28" s="28"/>
      <c r="K28" s="32"/>
      <c r="L28" s="32"/>
      <c r="M28" s="23"/>
    </row>
    <row r="29" spans="1:13" ht="20.100000000000001" customHeight="1" x14ac:dyDescent="0.15">
      <c r="A29" s="30"/>
      <c r="B29" s="3">
        <v>541</v>
      </c>
      <c r="C29" s="3">
        <v>6</v>
      </c>
      <c r="D29" s="4">
        <v>43770</v>
      </c>
      <c r="E29" s="5" t="s">
        <v>32</v>
      </c>
      <c r="F29" s="6">
        <v>3</v>
      </c>
      <c r="G29" s="6">
        <v>2000</v>
      </c>
      <c r="H29" s="7" t="s">
        <v>15</v>
      </c>
      <c r="I29" s="8">
        <f t="shared" si="0"/>
        <v>6000</v>
      </c>
      <c r="J29" s="28"/>
      <c r="K29" s="32"/>
      <c r="L29" s="32"/>
      <c r="M29" s="23"/>
    </row>
    <row r="30" spans="1:13" ht="20.100000000000001" customHeight="1" x14ac:dyDescent="0.15">
      <c r="A30" s="30"/>
      <c r="B30" s="3">
        <v>541</v>
      </c>
      <c r="C30" s="3">
        <v>7</v>
      </c>
      <c r="D30" s="4">
        <v>43770</v>
      </c>
      <c r="E30" s="5" t="s">
        <v>33</v>
      </c>
      <c r="F30" s="6">
        <v>3</v>
      </c>
      <c r="G30" s="6">
        <v>1210</v>
      </c>
      <c r="H30" s="7" t="s">
        <v>15</v>
      </c>
      <c r="I30" s="8">
        <f t="shared" si="0"/>
        <v>3630</v>
      </c>
      <c r="J30" s="28"/>
      <c r="K30" s="32"/>
      <c r="L30" s="32"/>
      <c r="M30" s="23"/>
    </row>
    <row r="31" spans="1:13" ht="20.100000000000001" customHeight="1" x14ac:dyDescent="0.15">
      <c r="A31" s="30"/>
      <c r="B31" s="3">
        <v>541</v>
      </c>
      <c r="C31" s="3">
        <v>8</v>
      </c>
      <c r="D31" s="4">
        <v>43770</v>
      </c>
      <c r="E31" s="5" t="s">
        <v>34</v>
      </c>
      <c r="F31" s="6">
        <v>2</v>
      </c>
      <c r="G31" s="6">
        <v>1000</v>
      </c>
      <c r="H31" s="7" t="s">
        <v>15</v>
      </c>
      <c r="I31" s="8">
        <f t="shared" si="0"/>
        <v>2000</v>
      </c>
      <c r="J31" s="28"/>
      <c r="K31" s="32"/>
      <c r="L31" s="32"/>
      <c r="M31" s="23"/>
    </row>
    <row r="32" spans="1:13" ht="20.100000000000001" customHeight="1" x14ac:dyDescent="0.15">
      <c r="A32" s="30"/>
      <c r="B32" s="3">
        <v>541</v>
      </c>
      <c r="C32" s="3">
        <v>9</v>
      </c>
      <c r="D32" s="4">
        <v>43775</v>
      </c>
      <c r="E32" s="5" t="s">
        <v>18</v>
      </c>
      <c r="F32" s="6">
        <v>3</v>
      </c>
      <c r="G32" s="6">
        <v>4902</v>
      </c>
      <c r="H32" s="7" t="s">
        <v>15</v>
      </c>
      <c r="I32" s="8">
        <f t="shared" si="0"/>
        <v>14706</v>
      </c>
      <c r="J32" s="28"/>
      <c r="K32" s="32"/>
      <c r="L32" s="32"/>
      <c r="M32" s="23"/>
    </row>
    <row r="33" spans="1:13" ht="20.100000000000001" customHeight="1" x14ac:dyDescent="0.15">
      <c r="A33" s="30"/>
      <c r="B33" s="3">
        <v>541</v>
      </c>
      <c r="C33" s="3">
        <v>10</v>
      </c>
      <c r="D33" s="4">
        <v>43776</v>
      </c>
      <c r="E33" s="5" t="s">
        <v>35</v>
      </c>
      <c r="F33" s="6">
        <v>3.5</v>
      </c>
      <c r="G33" s="6">
        <v>17491</v>
      </c>
      <c r="H33" s="7" t="s">
        <v>15</v>
      </c>
      <c r="I33" s="8">
        <f t="shared" si="0"/>
        <v>61218.5</v>
      </c>
      <c r="J33" s="28"/>
      <c r="K33" s="32"/>
      <c r="L33" s="32"/>
      <c r="M33" s="23"/>
    </row>
    <row r="34" spans="1:13" ht="20.100000000000001" customHeight="1" x14ac:dyDescent="0.15">
      <c r="A34" s="30"/>
      <c r="B34" s="3">
        <v>541</v>
      </c>
      <c r="C34" s="3">
        <v>11</v>
      </c>
      <c r="D34" s="4">
        <v>43777</v>
      </c>
      <c r="E34" s="5" t="s">
        <v>36</v>
      </c>
      <c r="F34" s="6">
        <v>100</v>
      </c>
      <c r="G34" s="6">
        <v>14</v>
      </c>
      <c r="H34" s="7" t="s">
        <v>15</v>
      </c>
      <c r="I34" s="8">
        <f t="shared" si="0"/>
        <v>1400</v>
      </c>
      <c r="J34" s="28"/>
      <c r="K34" s="32"/>
      <c r="L34" s="32"/>
      <c r="M34" s="23"/>
    </row>
    <row r="35" spans="1:13" ht="20.100000000000001" customHeight="1" x14ac:dyDescent="0.15">
      <c r="A35" s="30"/>
      <c r="B35" s="3">
        <v>541</v>
      </c>
      <c r="C35" s="3">
        <v>12</v>
      </c>
      <c r="D35" s="4">
        <v>43781</v>
      </c>
      <c r="E35" s="5" t="s">
        <v>37</v>
      </c>
      <c r="F35" s="6">
        <v>4</v>
      </c>
      <c r="G35" s="6">
        <v>325</v>
      </c>
      <c r="H35" s="7" t="s">
        <v>15</v>
      </c>
      <c r="I35" s="8">
        <f t="shared" si="0"/>
        <v>1300</v>
      </c>
      <c r="J35" s="28"/>
      <c r="K35" s="32"/>
      <c r="L35" s="32"/>
      <c r="M35" s="23"/>
    </row>
    <row r="36" spans="1:13" ht="20.100000000000001" customHeight="1" x14ac:dyDescent="0.15">
      <c r="A36" s="30"/>
      <c r="B36" s="3">
        <v>541</v>
      </c>
      <c r="C36" s="3">
        <v>13</v>
      </c>
      <c r="D36" s="4">
        <v>43781</v>
      </c>
      <c r="E36" s="5" t="s">
        <v>38</v>
      </c>
      <c r="F36" s="6">
        <v>10</v>
      </c>
      <c r="G36" s="6">
        <v>165</v>
      </c>
      <c r="H36" s="7" t="s">
        <v>15</v>
      </c>
      <c r="I36" s="8">
        <f t="shared" si="0"/>
        <v>1650</v>
      </c>
      <c r="J36" s="28"/>
      <c r="K36" s="32"/>
      <c r="L36" s="32"/>
      <c r="M36" s="23"/>
    </row>
    <row r="37" spans="1:13" ht="20.100000000000001" customHeight="1" x14ac:dyDescent="0.15">
      <c r="A37" s="30"/>
      <c r="B37" s="3">
        <v>541</v>
      </c>
      <c r="C37" s="3">
        <v>14</v>
      </c>
      <c r="D37" s="4">
        <v>43782</v>
      </c>
      <c r="E37" s="5" t="s">
        <v>39</v>
      </c>
      <c r="F37" s="6">
        <v>10</v>
      </c>
      <c r="G37" s="6">
        <v>341</v>
      </c>
      <c r="H37" s="7" t="s">
        <v>15</v>
      </c>
      <c r="I37" s="8">
        <f t="shared" si="0"/>
        <v>3410</v>
      </c>
      <c r="J37" s="28"/>
      <c r="K37" s="32"/>
      <c r="L37" s="32"/>
      <c r="M37" s="23"/>
    </row>
    <row r="38" spans="1:13" ht="20.100000000000001" customHeight="1" x14ac:dyDescent="0.15">
      <c r="A38" s="30"/>
      <c r="B38" s="3">
        <v>541</v>
      </c>
      <c r="C38" s="3">
        <v>15</v>
      </c>
      <c r="D38" s="4">
        <v>43782</v>
      </c>
      <c r="E38" s="5" t="s">
        <v>40</v>
      </c>
      <c r="F38" s="6">
        <v>1000</v>
      </c>
      <c r="G38" s="6">
        <v>1</v>
      </c>
      <c r="H38" s="7" t="s">
        <v>15</v>
      </c>
      <c r="I38" s="8">
        <f t="shared" si="0"/>
        <v>1000</v>
      </c>
      <c r="J38" s="28"/>
      <c r="K38" s="32"/>
      <c r="L38" s="32"/>
      <c r="M38" s="23"/>
    </row>
    <row r="39" spans="1:13" ht="20.100000000000001" customHeight="1" x14ac:dyDescent="0.15">
      <c r="A39" s="30"/>
      <c r="B39" s="3">
        <v>541</v>
      </c>
      <c r="C39" s="3">
        <v>16</v>
      </c>
      <c r="D39" s="4">
        <v>43784</v>
      </c>
      <c r="E39" s="5" t="s">
        <v>18</v>
      </c>
      <c r="F39" s="6">
        <v>3</v>
      </c>
      <c r="G39" s="6">
        <v>4906</v>
      </c>
      <c r="H39" s="7" t="s">
        <v>15</v>
      </c>
      <c r="I39" s="8">
        <f t="shared" si="0"/>
        <v>14718</v>
      </c>
      <c r="J39" s="28"/>
      <c r="K39" s="32"/>
      <c r="L39" s="32"/>
      <c r="M39" s="23"/>
    </row>
    <row r="40" spans="1:13" ht="20.100000000000001" customHeight="1" x14ac:dyDescent="0.15">
      <c r="A40" s="30"/>
      <c r="B40" s="3">
        <v>541</v>
      </c>
      <c r="C40" s="3">
        <v>17</v>
      </c>
      <c r="D40" s="4">
        <v>43789</v>
      </c>
      <c r="E40" s="5" t="s">
        <v>41</v>
      </c>
      <c r="F40" s="6">
        <v>4.5</v>
      </c>
      <c r="G40" s="6">
        <v>742</v>
      </c>
      <c r="H40" s="7" t="s">
        <v>15</v>
      </c>
      <c r="I40" s="8">
        <f t="shared" si="0"/>
        <v>3339</v>
      </c>
      <c r="J40" s="28"/>
      <c r="K40" s="32"/>
      <c r="L40" s="32"/>
      <c r="M40" s="23"/>
    </row>
    <row r="41" spans="1:13" ht="20.100000000000001" customHeight="1" x14ac:dyDescent="0.15">
      <c r="A41" s="30"/>
      <c r="B41" s="3">
        <v>541</v>
      </c>
      <c r="C41" s="3">
        <v>18</v>
      </c>
      <c r="D41" s="4">
        <v>43789</v>
      </c>
      <c r="E41" s="5" t="s">
        <v>42</v>
      </c>
      <c r="F41" s="6">
        <v>3</v>
      </c>
      <c r="G41" s="6">
        <v>2134</v>
      </c>
      <c r="H41" s="7" t="s">
        <v>15</v>
      </c>
      <c r="I41" s="8">
        <f t="shared" si="0"/>
        <v>6402</v>
      </c>
      <c r="J41" s="28"/>
      <c r="K41" s="32"/>
      <c r="L41" s="32"/>
      <c r="M41" s="23"/>
    </row>
    <row r="42" spans="1:13" ht="20.100000000000001" customHeight="1" x14ac:dyDescent="0.15">
      <c r="A42" s="30"/>
      <c r="B42" s="3">
        <v>541</v>
      </c>
      <c r="C42" s="3">
        <v>19</v>
      </c>
      <c r="D42" s="4">
        <v>43789</v>
      </c>
      <c r="E42" s="5" t="s">
        <v>43</v>
      </c>
      <c r="F42" s="6">
        <v>3000</v>
      </c>
      <c r="G42" s="6">
        <v>1</v>
      </c>
      <c r="H42" s="7" t="s">
        <v>8</v>
      </c>
      <c r="I42" s="8">
        <f t="shared" si="0"/>
        <v>3000</v>
      </c>
      <c r="J42" s="28"/>
      <c r="K42" s="32"/>
      <c r="L42" s="32"/>
      <c r="M42" s="23"/>
    </row>
    <row r="43" spans="1:13" ht="20.100000000000001" customHeight="1" x14ac:dyDescent="0.15">
      <c r="A43" s="30"/>
      <c r="B43" s="3">
        <v>541</v>
      </c>
      <c r="C43" s="3">
        <v>20</v>
      </c>
      <c r="D43" s="4">
        <v>43789</v>
      </c>
      <c r="E43" s="5" t="s">
        <v>26</v>
      </c>
      <c r="F43" s="6">
        <v>3000</v>
      </c>
      <c r="G43" s="6">
        <v>1</v>
      </c>
      <c r="H43" s="7" t="s">
        <v>8</v>
      </c>
      <c r="I43" s="8">
        <f t="shared" si="0"/>
        <v>3000</v>
      </c>
      <c r="J43" s="28"/>
      <c r="K43" s="32"/>
      <c r="L43" s="32"/>
      <c r="M43" s="23"/>
    </row>
    <row r="44" spans="1:13" ht="20.100000000000001" customHeight="1" x14ac:dyDescent="0.15">
      <c r="A44" s="30"/>
      <c r="B44" s="3">
        <v>541</v>
      </c>
      <c r="C44" s="3">
        <v>21</v>
      </c>
      <c r="D44" s="4">
        <v>43790</v>
      </c>
      <c r="E44" s="5" t="s">
        <v>25</v>
      </c>
      <c r="F44" s="6">
        <v>4.5</v>
      </c>
      <c r="G44" s="6">
        <v>517</v>
      </c>
      <c r="H44" s="7" t="s">
        <v>15</v>
      </c>
      <c r="I44" s="8">
        <f t="shared" si="0"/>
        <v>2326.5</v>
      </c>
      <c r="J44" s="28"/>
      <c r="K44" s="32"/>
      <c r="L44" s="32"/>
      <c r="M44" s="23"/>
    </row>
    <row r="45" spans="1:13" ht="20.100000000000001" customHeight="1" x14ac:dyDescent="0.15">
      <c r="A45" s="30"/>
      <c r="B45" s="3">
        <v>541</v>
      </c>
      <c r="C45" s="3">
        <v>22</v>
      </c>
      <c r="D45" s="4">
        <v>43790</v>
      </c>
      <c r="E45" s="5" t="s">
        <v>44</v>
      </c>
      <c r="F45" s="6">
        <v>2</v>
      </c>
      <c r="G45" s="6">
        <v>2880</v>
      </c>
      <c r="H45" s="7" t="s">
        <v>15</v>
      </c>
      <c r="I45" s="8">
        <f t="shared" si="0"/>
        <v>5760</v>
      </c>
      <c r="J45" s="28"/>
      <c r="K45" s="32"/>
      <c r="L45" s="32"/>
      <c r="M45" s="23"/>
    </row>
    <row r="46" spans="1:13" ht="20.100000000000001" customHeight="1" x14ac:dyDescent="0.15">
      <c r="A46" s="30"/>
      <c r="B46" s="3">
        <v>541</v>
      </c>
      <c r="C46" s="3">
        <v>23</v>
      </c>
      <c r="D46" s="4">
        <v>43796</v>
      </c>
      <c r="E46" s="5" t="s">
        <v>45</v>
      </c>
      <c r="F46" s="6">
        <v>5</v>
      </c>
      <c r="G46" s="6">
        <v>1676</v>
      </c>
      <c r="H46" s="7" t="s">
        <v>15</v>
      </c>
      <c r="I46" s="8">
        <f t="shared" si="0"/>
        <v>8380</v>
      </c>
      <c r="J46" s="28"/>
      <c r="K46" s="32"/>
      <c r="L46" s="32"/>
      <c r="M46" s="23"/>
    </row>
    <row r="47" spans="1:13" ht="20.100000000000001" customHeight="1" x14ac:dyDescent="0.15">
      <c r="A47" s="30"/>
      <c r="B47" s="3">
        <v>541</v>
      </c>
      <c r="C47" s="3">
        <v>24</v>
      </c>
      <c r="D47" s="4">
        <v>43797</v>
      </c>
      <c r="E47" s="5" t="s">
        <v>46</v>
      </c>
      <c r="F47" s="6">
        <v>3</v>
      </c>
      <c r="G47" s="6">
        <v>2776</v>
      </c>
      <c r="H47" s="7" t="s">
        <v>15</v>
      </c>
      <c r="I47" s="8">
        <f t="shared" si="0"/>
        <v>8328</v>
      </c>
      <c r="J47" s="28"/>
      <c r="K47" s="32"/>
      <c r="L47" s="32"/>
      <c r="M47" s="23"/>
    </row>
    <row r="48" spans="1:13" ht="20.100000000000001" customHeight="1" x14ac:dyDescent="0.15">
      <c r="A48" s="31"/>
      <c r="B48" s="3">
        <v>541</v>
      </c>
      <c r="C48" s="3">
        <v>25</v>
      </c>
      <c r="D48" s="4">
        <v>43797</v>
      </c>
      <c r="E48" s="5" t="s">
        <v>47</v>
      </c>
      <c r="F48" s="6">
        <v>2.5</v>
      </c>
      <c r="G48" s="6">
        <v>11281</v>
      </c>
      <c r="H48" s="7" t="s">
        <v>15</v>
      </c>
      <c r="I48" s="8">
        <f t="shared" si="0"/>
        <v>28202.5</v>
      </c>
      <c r="J48" s="27"/>
      <c r="K48" s="32"/>
      <c r="L48" s="32"/>
      <c r="M48" s="24"/>
    </row>
    <row r="49" spans="1:13" ht="20.100000000000001" customHeight="1" x14ac:dyDescent="0.15">
      <c r="J49" s="25" t="s">
        <v>51</v>
      </c>
      <c r="K49" s="25"/>
      <c r="L49" s="15">
        <f>SUM(L2:L48)</f>
        <v>1631158.55</v>
      </c>
    </row>
    <row r="50" spans="1:13" ht="20.100000000000001" customHeight="1" x14ac:dyDescent="0.15"/>
    <row r="51" spans="1:13" ht="20.100000000000001" customHeight="1" x14ac:dyDescent="0.15"/>
    <row r="52" spans="1:13" ht="20.100000000000001" customHeight="1" x14ac:dyDescent="0.15"/>
    <row r="53" spans="1:13" ht="20.100000000000001" customHeight="1" x14ac:dyDescent="0.15">
      <c r="A53" s="41" t="s">
        <v>73</v>
      </c>
      <c r="B53" s="42" t="s">
        <v>0</v>
      </c>
      <c r="C53" s="42" t="s">
        <v>1</v>
      </c>
      <c r="D53" s="42" t="s">
        <v>2</v>
      </c>
      <c r="E53" s="42" t="s">
        <v>3</v>
      </c>
      <c r="F53" s="42" t="s">
        <v>4</v>
      </c>
      <c r="G53" s="42" t="s">
        <v>5</v>
      </c>
      <c r="H53" s="42" t="s">
        <v>6</v>
      </c>
      <c r="I53" s="43" t="s">
        <v>68</v>
      </c>
      <c r="J53" s="44" t="s">
        <v>53</v>
      </c>
      <c r="K53" s="44" t="s">
        <v>57</v>
      </c>
      <c r="L53" s="44" t="s">
        <v>54</v>
      </c>
      <c r="M53" s="45" t="s">
        <v>55</v>
      </c>
    </row>
    <row r="54" spans="1:13" ht="20.100000000000001" customHeight="1" x14ac:dyDescent="0.15">
      <c r="A54" s="34" t="s">
        <v>69</v>
      </c>
      <c r="B54" s="3">
        <v>585</v>
      </c>
      <c r="C54" s="3">
        <v>1</v>
      </c>
      <c r="D54" s="4">
        <v>44155</v>
      </c>
      <c r="E54" s="5" t="s">
        <v>7</v>
      </c>
      <c r="F54" s="3">
        <v>10000</v>
      </c>
      <c r="G54" s="3">
        <v>1</v>
      </c>
      <c r="H54" s="5" t="s">
        <v>8</v>
      </c>
      <c r="I54" s="5">
        <f>F54*G54</f>
        <v>10000</v>
      </c>
      <c r="J54" s="35">
        <f>SUM(I54:I55)</f>
        <v>14000</v>
      </c>
      <c r="K54" s="36">
        <f>INT(J54*0.1)</f>
        <v>1400</v>
      </c>
      <c r="L54" s="36">
        <f>J54+K54</f>
        <v>15400</v>
      </c>
      <c r="M54" s="37">
        <v>44155</v>
      </c>
    </row>
    <row r="55" spans="1:13" ht="20.100000000000001" customHeight="1" x14ac:dyDescent="0.15">
      <c r="A55" s="34"/>
      <c r="B55" s="3">
        <v>585</v>
      </c>
      <c r="C55" s="3">
        <v>2</v>
      </c>
      <c r="D55" s="4">
        <v>44155</v>
      </c>
      <c r="E55" s="5" t="s">
        <v>9</v>
      </c>
      <c r="F55" s="3">
        <v>4000</v>
      </c>
      <c r="G55" s="3">
        <v>1</v>
      </c>
      <c r="H55" s="5" t="s">
        <v>8</v>
      </c>
      <c r="I55" s="5">
        <f t="shared" ref="I55:I69" si="1">F55*G55</f>
        <v>4000</v>
      </c>
      <c r="J55" s="35"/>
      <c r="K55" s="36"/>
      <c r="L55" s="36"/>
      <c r="M55" s="38"/>
    </row>
    <row r="56" spans="1:13" ht="20.100000000000001" customHeight="1" x14ac:dyDescent="0.15">
      <c r="A56" s="33" t="s">
        <v>70</v>
      </c>
      <c r="B56" s="3">
        <v>586</v>
      </c>
      <c r="C56" s="3">
        <v>1</v>
      </c>
      <c r="D56" s="4">
        <v>44155</v>
      </c>
      <c r="E56" s="5" t="s">
        <v>29</v>
      </c>
      <c r="F56" s="3">
        <v>55000</v>
      </c>
      <c r="G56" s="3">
        <v>1</v>
      </c>
      <c r="H56" s="5" t="s">
        <v>8</v>
      </c>
      <c r="I56" s="5">
        <f t="shared" si="1"/>
        <v>55000</v>
      </c>
      <c r="J56" s="3">
        <v>55000</v>
      </c>
      <c r="K56" s="39" t="s">
        <v>72</v>
      </c>
      <c r="L56" s="39">
        <f>J56</f>
        <v>55000</v>
      </c>
      <c r="M56" s="40">
        <v>44155</v>
      </c>
    </row>
    <row r="57" spans="1:13" ht="20.100000000000001" customHeight="1" x14ac:dyDescent="0.15">
      <c r="A57" s="46" t="s">
        <v>74</v>
      </c>
      <c r="B57" s="3">
        <v>587</v>
      </c>
      <c r="C57" s="3">
        <v>1</v>
      </c>
      <c r="D57" s="4">
        <v>44133</v>
      </c>
      <c r="E57" s="5" t="s">
        <v>59</v>
      </c>
      <c r="F57" s="3">
        <v>5000</v>
      </c>
      <c r="G57" s="3">
        <v>1</v>
      </c>
      <c r="H57" s="5" t="s">
        <v>8</v>
      </c>
      <c r="I57" s="5">
        <f t="shared" si="1"/>
        <v>5000</v>
      </c>
      <c r="J57" s="35">
        <f>SUM(I57:I69)</f>
        <v>529482</v>
      </c>
      <c r="K57" s="36">
        <f>INT(J57*0.1)</f>
        <v>52948</v>
      </c>
      <c r="L57" s="36">
        <f>J57+K57</f>
        <v>582430</v>
      </c>
      <c r="M57" s="37">
        <v>44165</v>
      </c>
    </row>
    <row r="58" spans="1:13" ht="20.100000000000001" customHeight="1" x14ac:dyDescent="0.15">
      <c r="A58" s="29" t="s">
        <v>71</v>
      </c>
      <c r="B58" s="3">
        <v>588</v>
      </c>
      <c r="C58" s="3">
        <v>1</v>
      </c>
      <c r="D58" s="4">
        <v>44165</v>
      </c>
      <c r="E58" s="5" t="s">
        <v>10</v>
      </c>
      <c r="F58" s="3">
        <v>342000</v>
      </c>
      <c r="G58" s="3">
        <v>1</v>
      </c>
      <c r="H58" s="5" t="s">
        <v>8</v>
      </c>
      <c r="I58" s="5">
        <f t="shared" si="1"/>
        <v>342000</v>
      </c>
      <c r="J58" s="35"/>
      <c r="K58" s="36"/>
      <c r="L58" s="36"/>
      <c r="M58" s="38"/>
    </row>
    <row r="59" spans="1:13" ht="20.100000000000001" customHeight="1" x14ac:dyDescent="0.15">
      <c r="A59" s="30"/>
      <c r="B59" s="3">
        <v>588</v>
      </c>
      <c r="C59" s="3">
        <v>2</v>
      </c>
      <c r="D59" s="4">
        <v>44165</v>
      </c>
      <c r="E59" s="5" t="s">
        <v>60</v>
      </c>
      <c r="F59" s="3">
        <v>102800</v>
      </c>
      <c r="G59" s="3">
        <v>1</v>
      </c>
      <c r="H59" s="5" t="s">
        <v>8</v>
      </c>
      <c r="I59" s="5">
        <f t="shared" si="1"/>
        <v>102800</v>
      </c>
      <c r="J59" s="35"/>
      <c r="K59" s="36"/>
      <c r="L59" s="36"/>
      <c r="M59" s="38"/>
    </row>
    <row r="60" spans="1:13" ht="20.100000000000001" customHeight="1" x14ac:dyDescent="0.15">
      <c r="A60" s="30"/>
      <c r="B60" s="3">
        <v>588</v>
      </c>
      <c r="C60" s="3">
        <v>3</v>
      </c>
      <c r="D60" s="4">
        <v>44139</v>
      </c>
      <c r="E60" s="5" t="s">
        <v>61</v>
      </c>
      <c r="F60" s="3">
        <v>2</v>
      </c>
      <c r="G60" s="3">
        <v>5000</v>
      </c>
      <c r="H60" s="5" t="s">
        <v>15</v>
      </c>
      <c r="I60" s="5">
        <f t="shared" si="1"/>
        <v>10000</v>
      </c>
      <c r="J60" s="35"/>
      <c r="K60" s="36"/>
      <c r="L60" s="36"/>
      <c r="M60" s="38"/>
    </row>
    <row r="61" spans="1:13" ht="20.100000000000001" customHeight="1" x14ac:dyDescent="0.15">
      <c r="A61" s="30"/>
      <c r="B61" s="3">
        <v>588</v>
      </c>
      <c r="C61" s="3">
        <v>4</v>
      </c>
      <c r="D61" s="4">
        <v>44139</v>
      </c>
      <c r="E61" s="5" t="s">
        <v>62</v>
      </c>
      <c r="F61" s="3">
        <v>3</v>
      </c>
      <c r="G61" s="3">
        <v>4668</v>
      </c>
      <c r="H61" s="5" t="s">
        <v>15</v>
      </c>
      <c r="I61" s="5">
        <f t="shared" si="1"/>
        <v>14004</v>
      </c>
      <c r="J61" s="35"/>
      <c r="K61" s="36"/>
      <c r="L61" s="36"/>
      <c r="M61" s="38"/>
    </row>
    <row r="62" spans="1:13" ht="20.100000000000001" customHeight="1" x14ac:dyDescent="0.15">
      <c r="A62" s="30"/>
      <c r="B62" s="3">
        <v>588</v>
      </c>
      <c r="C62" s="3">
        <v>5</v>
      </c>
      <c r="D62" s="4">
        <v>44144</v>
      </c>
      <c r="E62" s="5" t="s">
        <v>63</v>
      </c>
      <c r="F62" s="3">
        <v>100</v>
      </c>
      <c r="G62" s="3">
        <v>11</v>
      </c>
      <c r="H62" s="5" t="s">
        <v>15</v>
      </c>
      <c r="I62" s="5">
        <f t="shared" si="1"/>
        <v>1100</v>
      </c>
      <c r="J62" s="35"/>
      <c r="K62" s="36"/>
      <c r="L62" s="36"/>
      <c r="M62" s="38"/>
    </row>
    <row r="63" spans="1:13" ht="20.100000000000001" customHeight="1" x14ac:dyDescent="0.15">
      <c r="A63" s="30"/>
      <c r="B63" s="3">
        <v>588</v>
      </c>
      <c r="C63" s="3">
        <v>6</v>
      </c>
      <c r="D63" s="4">
        <v>44147</v>
      </c>
      <c r="E63" s="5" t="s">
        <v>64</v>
      </c>
      <c r="F63" s="3">
        <v>3</v>
      </c>
      <c r="G63" s="3">
        <v>4499</v>
      </c>
      <c r="H63" s="5" t="s">
        <v>15</v>
      </c>
      <c r="I63" s="5">
        <f t="shared" si="1"/>
        <v>13497</v>
      </c>
      <c r="J63" s="35"/>
      <c r="K63" s="36"/>
      <c r="L63" s="36"/>
      <c r="M63" s="38"/>
    </row>
    <row r="64" spans="1:13" ht="20.100000000000001" customHeight="1" x14ac:dyDescent="0.15">
      <c r="A64" s="30"/>
      <c r="B64" s="3">
        <v>588</v>
      </c>
      <c r="C64" s="3">
        <v>7</v>
      </c>
      <c r="D64" s="4">
        <v>44154</v>
      </c>
      <c r="E64" s="5" t="s">
        <v>26</v>
      </c>
      <c r="F64" s="3">
        <v>3000</v>
      </c>
      <c r="G64" s="3">
        <v>1</v>
      </c>
      <c r="H64" s="5" t="s">
        <v>8</v>
      </c>
      <c r="I64" s="5">
        <f t="shared" si="1"/>
        <v>3000</v>
      </c>
      <c r="J64" s="35"/>
      <c r="K64" s="36"/>
      <c r="L64" s="36"/>
      <c r="M64" s="38"/>
    </row>
    <row r="65" spans="1:13" ht="20.100000000000001" customHeight="1" x14ac:dyDescent="0.15">
      <c r="A65" s="30"/>
      <c r="B65" s="3">
        <v>588</v>
      </c>
      <c r="C65" s="3">
        <v>8</v>
      </c>
      <c r="D65" s="4">
        <v>44154</v>
      </c>
      <c r="E65" s="5" t="s">
        <v>25</v>
      </c>
      <c r="F65" s="3">
        <v>4.5</v>
      </c>
      <c r="G65" s="3">
        <v>240</v>
      </c>
      <c r="H65" s="5" t="s">
        <v>15</v>
      </c>
      <c r="I65" s="5">
        <f t="shared" si="1"/>
        <v>1080</v>
      </c>
      <c r="J65" s="35"/>
      <c r="K65" s="36"/>
      <c r="L65" s="36"/>
      <c r="M65" s="38"/>
    </row>
    <row r="66" spans="1:13" ht="20.100000000000001" customHeight="1" x14ac:dyDescent="0.15">
      <c r="A66" s="30"/>
      <c r="B66" s="3">
        <v>588</v>
      </c>
      <c r="C66" s="3">
        <v>9</v>
      </c>
      <c r="D66" s="4">
        <v>44154</v>
      </c>
      <c r="E66" s="5" t="s">
        <v>62</v>
      </c>
      <c r="F66" s="3">
        <v>3</v>
      </c>
      <c r="G66" s="3">
        <v>4680</v>
      </c>
      <c r="H66" s="5" t="s">
        <v>15</v>
      </c>
      <c r="I66" s="5">
        <f t="shared" si="1"/>
        <v>14040</v>
      </c>
      <c r="J66" s="35"/>
      <c r="K66" s="36"/>
      <c r="L66" s="36"/>
      <c r="M66" s="38"/>
    </row>
    <row r="67" spans="1:13" ht="20.100000000000001" customHeight="1" x14ac:dyDescent="0.15">
      <c r="A67" s="30"/>
      <c r="B67" s="3">
        <v>588</v>
      </c>
      <c r="C67" s="3">
        <v>10</v>
      </c>
      <c r="D67" s="4">
        <v>44162</v>
      </c>
      <c r="E67" s="5" t="s">
        <v>65</v>
      </c>
      <c r="F67" s="3">
        <v>4.5</v>
      </c>
      <c r="G67" s="3">
        <v>4218</v>
      </c>
      <c r="H67" s="5" t="s">
        <v>15</v>
      </c>
      <c r="I67" s="5">
        <f t="shared" si="1"/>
        <v>18981</v>
      </c>
      <c r="J67" s="35"/>
      <c r="K67" s="36"/>
      <c r="L67" s="36"/>
      <c r="M67" s="38"/>
    </row>
    <row r="68" spans="1:13" ht="20.100000000000001" customHeight="1" x14ac:dyDescent="0.15">
      <c r="A68" s="30"/>
      <c r="B68" s="3">
        <v>589</v>
      </c>
      <c r="C68" s="3">
        <v>1</v>
      </c>
      <c r="D68" s="4">
        <v>44165</v>
      </c>
      <c r="E68" s="5" t="s">
        <v>66</v>
      </c>
      <c r="F68" s="3">
        <v>1500</v>
      </c>
      <c r="G68" s="3">
        <v>1</v>
      </c>
      <c r="H68" s="5" t="s">
        <v>8</v>
      </c>
      <c r="I68" s="5">
        <f t="shared" si="1"/>
        <v>1500</v>
      </c>
      <c r="J68" s="35"/>
      <c r="K68" s="36"/>
      <c r="L68" s="36"/>
      <c r="M68" s="38"/>
    </row>
    <row r="69" spans="1:13" ht="20.100000000000001" customHeight="1" x14ac:dyDescent="0.15">
      <c r="A69" s="31"/>
      <c r="B69" s="3">
        <v>589</v>
      </c>
      <c r="C69" s="3">
        <v>2</v>
      </c>
      <c r="D69" s="4">
        <v>44159</v>
      </c>
      <c r="E69" s="5" t="s">
        <v>67</v>
      </c>
      <c r="F69" s="3">
        <v>2480</v>
      </c>
      <c r="G69" s="3">
        <v>1</v>
      </c>
      <c r="H69" s="5" t="s">
        <v>8</v>
      </c>
      <c r="I69" s="5">
        <f t="shared" si="1"/>
        <v>2480</v>
      </c>
      <c r="J69" s="35"/>
      <c r="K69" s="36"/>
      <c r="L69" s="36"/>
      <c r="M69" s="38"/>
    </row>
    <row r="70" spans="1:13" ht="20.100000000000001" customHeight="1" x14ac:dyDescent="0.15">
      <c r="J70" s="25" t="s">
        <v>51</v>
      </c>
      <c r="K70" s="25"/>
      <c r="L70" s="18">
        <f>SUM(L54:L69)</f>
        <v>652830</v>
      </c>
    </row>
  </sheetData>
  <mergeCells count="32">
    <mergeCell ref="M54:M55"/>
    <mergeCell ref="M57:M69"/>
    <mergeCell ref="J70:K70"/>
    <mergeCell ref="A58:A69"/>
    <mergeCell ref="A54:A55"/>
    <mergeCell ref="L57:L69"/>
    <mergeCell ref="K57:K69"/>
    <mergeCell ref="J57:J69"/>
    <mergeCell ref="J54:J55"/>
    <mergeCell ref="K54:K55"/>
    <mergeCell ref="L54:L55"/>
    <mergeCell ref="A2:A19"/>
    <mergeCell ref="A20:A21"/>
    <mergeCell ref="A22:A23"/>
    <mergeCell ref="A24:A48"/>
    <mergeCell ref="J2:J19"/>
    <mergeCell ref="M2:M19"/>
    <mergeCell ref="M20:M21"/>
    <mergeCell ref="M22:M23"/>
    <mergeCell ref="M24:M48"/>
    <mergeCell ref="J49:K49"/>
    <mergeCell ref="J20:J21"/>
    <mergeCell ref="J22:J23"/>
    <mergeCell ref="J24:J48"/>
    <mergeCell ref="K24:K48"/>
    <mergeCell ref="L24:L48"/>
    <mergeCell ref="L2:L19"/>
    <mergeCell ref="L20:L21"/>
    <mergeCell ref="L22:L23"/>
    <mergeCell ref="K2:K19"/>
    <mergeCell ref="K20:K21"/>
    <mergeCell ref="K22:K23"/>
  </mergeCells>
  <phoneticPr fontId="3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Hideyuki Otsuka</dc:creator>
  <cp:lastModifiedBy>Hideyuki Otsuka</cp:lastModifiedBy>
  <dcterms:created xsi:type="dcterms:W3CDTF">2022-04-07T12:32:15Z</dcterms:created>
  <dcterms:modified xsi:type="dcterms:W3CDTF">2022-04-07T13:37:20Z</dcterms:modified>
</cp:coreProperties>
</file>